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PC\Morton Parish Council\Finance\Asset Register\"/>
    </mc:Choice>
  </mc:AlternateContent>
  <xr:revisionPtr revIDLastSave="0" documentId="13_ncr:1_{646D07FD-6258-454B-AAB9-397A55A8DFE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sset Regist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2" l="1"/>
  <c r="G40" i="2" l="1"/>
  <c r="G41" i="2" s="1"/>
  <c r="G37" i="2"/>
  <c r="G38" i="2" s="1"/>
  <c r="G33" i="2"/>
  <c r="G34" i="2" s="1"/>
  <c r="G29" i="2"/>
  <c r="G26" i="2"/>
  <c r="G20" i="2"/>
  <c r="G19" i="2"/>
  <c r="G17" i="2"/>
  <c r="G16" i="2"/>
  <c r="G15" i="2"/>
  <c r="G14" i="2"/>
  <c r="G13" i="2"/>
  <c r="G10" i="2"/>
  <c r="G7" i="2"/>
  <c r="G21" i="2" l="1"/>
  <c r="G49" i="2"/>
  <c r="D17" i="2"/>
  <c r="D15" i="2"/>
  <c r="D29" i="2" l="1"/>
  <c r="D10" i="2"/>
  <c r="D7" i="2"/>
  <c r="D37" i="2"/>
  <c r="D38" i="2" s="1"/>
  <c r="D40" i="2" l="1"/>
  <c r="D41" i="2" s="1"/>
  <c r="D33" i="2"/>
  <c r="D34" i="2" s="1"/>
  <c r="D26" i="2"/>
  <c r="D20" i="2"/>
  <c r="D19" i="2"/>
  <c r="D16" i="2"/>
  <c r="D14" i="2"/>
  <c r="D13" i="2"/>
  <c r="D21" i="2" l="1"/>
</calcChain>
</file>

<file path=xl/sharedStrings.xml><?xml version="1.0" encoding="utf-8"?>
<sst xmlns="http://schemas.openxmlformats.org/spreadsheetml/2006/main" count="65" uniqueCount="52">
  <si>
    <t>Buildings</t>
  </si>
  <si>
    <t>Street Furniture</t>
  </si>
  <si>
    <t>Gates and Fences</t>
  </si>
  <si>
    <t>Playground Equipment</t>
  </si>
  <si>
    <t>Sports Equipment</t>
  </si>
  <si>
    <t>Office contents</t>
  </si>
  <si>
    <t>Grit bins</t>
  </si>
  <si>
    <t>Noticeboards</t>
  </si>
  <si>
    <t>Benches</t>
  </si>
  <si>
    <t>New Street Park</t>
  </si>
  <si>
    <t>Other</t>
  </si>
  <si>
    <t>Swing and slide</t>
  </si>
  <si>
    <t>Various items</t>
  </si>
  <si>
    <t>Other surfaces</t>
  </si>
  <si>
    <t xml:space="preserve">Bus stops </t>
  </si>
  <si>
    <t>5 x £350</t>
  </si>
  <si>
    <t>3 x £358</t>
  </si>
  <si>
    <t>Litter bins New St Pk</t>
  </si>
  <si>
    <t>Litter bins other</t>
  </si>
  <si>
    <t>4 x £400</t>
  </si>
  <si>
    <t>Goalposts</t>
  </si>
  <si>
    <t>War Memorial</t>
  </si>
  <si>
    <t>3 x £900</t>
  </si>
  <si>
    <t>Planters</t>
  </si>
  <si>
    <t>Dog waste bins</t>
  </si>
  <si>
    <t>5 x £1,000</t>
  </si>
  <si>
    <t>9 x £100</t>
  </si>
  <si>
    <t>Bacchus Way Park</t>
  </si>
  <si>
    <t>TOTAL</t>
  </si>
  <si>
    <t>4 x £100</t>
  </si>
  <si>
    <t>Basis of Valuation</t>
  </si>
  <si>
    <t>Cost</t>
  </si>
  <si>
    <t>Outdoor Gym Equipment</t>
  </si>
  <si>
    <t>Cost - See HAGS invoice</t>
  </si>
  <si>
    <t>Picnic bench</t>
  </si>
  <si>
    <t>Cost - See NEDDC invoice</t>
  </si>
  <si>
    <t>11 x £350</t>
  </si>
  <si>
    <t>New Planters</t>
  </si>
  <si>
    <t>3 x £300</t>
  </si>
  <si>
    <t>Additions in year</t>
  </si>
  <si>
    <t>x1 Located on Pit Tip</t>
  </si>
  <si>
    <t>x3 Located at Sitwell Villas</t>
  </si>
  <si>
    <t>2 new</t>
  </si>
  <si>
    <t xml:space="preserve">Medical </t>
  </si>
  <si>
    <t>Defibrillator</t>
  </si>
  <si>
    <t>Asset Register 2019/2020</t>
  </si>
  <si>
    <t>Asset Valuation 2018/2019</t>
  </si>
  <si>
    <t>Asset Valuation 2019/2020</t>
  </si>
  <si>
    <t xml:space="preserve">awaiting valuation of village hall </t>
  </si>
  <si>
    <t xml:space="preserve">Morton Parish Council                                                                                                                Meeting  20th May 2020 </t>
  </si>
  <si>
    <t>*Village Hall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</si>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</sst>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5" applyNumberFormat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12" fillId="0" borderId="7" applyNumberFormat="0" applyFill="0" applyAlignment="0" applyProtection="0"/>
    <xf numFmtId="0" fontId="13" fillId="7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0" fontId="1" fillId="8" borderId="9" applyNumberFormat="0" applyFont="0" applyAlignment="0" applyProtection="0"/>
    <xf numFmtId="9" fontId="19" fillId="0" borderId="0" applyFont="0" applyFill="0" applyBorder="0" applyAlignment="0" applyProtection="0"/>
  </cellStyleXfs>
  <cellXfs count="20">
    <xf numFmtId="0" fontId="0" fillId="0" borderId="0" xfId="0"/>
    <xf numFmtId="0" fontId="22" fillId="0" borderId="0" xfId="0" applyFont="1"/>
    <xf numFmtId="3" fontId="22" fillId="0" borderId="11" xfId="0" applyNumberFormat="1" applyFont="1" applyBorder="1" applyAlignment="1">
      <alignment wrapText="1"/>
    </xf>
    <xf numFmtId="3" fontId="22" fillId="0" borderId="1" xfId="0" applyNumberFormat="1" applyFont="1" applyBorder="1"/>
    <xf numFmtId="3" fontId="21" fillId="0" borderId="0" xfId="0" applyNumberFormat="1" applyFont="1"/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21" fillId="0" borderId="0" xfId="0" applyFont="1"/>
    <xf numFmtId="0" fontId="22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wrapText="1"/>
    </xf>
    <xf numFmtId="0" fontId="21" fillId="0" borderId="0" xfId="0" applyFont="1" applyBorder="1"/>
    <xf numFmtId="3" fontId="21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wrapText="1"/>
    </xf>
    <xf numFmtId="3" fontId="21" fillId="0" borderId="0" xfId="0" applyNumberFormat="1" applyFont="1" applyBorder="1"/>
    <xf numFmtId="0" fontId="22" fillId="0" borderId="0" xfId="0" applyFont="1" applyAlignment="1">
      <alignment horizontal="center"/>
    </xf>
    <xf numFmtId="3" fontId="21" fillId="0" borderId="0" xfId="0" applyNumberFormat="1" applyFont="1" applyFill="1"/>
    <xf numFmtId="0" fontId="20" fillId="0" borderId="0" xfId="41" applyFont="1" applyAlignment="1">
      <alignment horizontal="center"/>
    </xf>
    <xf numFmtId="0" fontId="23" fillId="0" borderId="0" xfId="41" applyFont="1" applyAlignment="1">
      <alignment horizontal="center"/>
    </xf>
    <xf numFmtId="0" fontId="21" fillId="0" borderId="0" xfId="0" applyFont="1" applyAlignment="1">
      <alignment horizontal="center"/>
    </xf>
    <xf numFmtId="0" fontId="21" fillId="33" borderId="0" xfId="0" applyFont="1" applyFill="1"/>
  </cellXfs>
  <cellStyles count="50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5000000}"/>
    <cellStyle name="Note 2" xfId="42" xr:uid="{00000000-0005-0000-0000-000026000000}"/>
    <cellStyle name="Note 3" xfId="43" xr:uid="{00000000-0005-0000-0000-000027000000}"/>
    <cellStyle name="Note 4" xfId="44" xr:uid="{00000000-0005-0000-0000-000028000000}"/>
    <cellStyle name="Note 5" xfId="45" xr:uid="{00000000-0005-0000-0000-000029000000}"/>
    <cellStyle name="Note 6" xfId="46" xr:uid="{00000000-0005-0000-0000-00002A000000}"/>
    <cellStyle name="Note 7" xfId="47" xr:uid="{00000000-0005-0000-0000-00002B000000}"/>
    <cellStyle name="Note 8" xfId="48" xr:uid="{00000000-0005-0000-0000-00002C000000}"/>
    <cellStyle name="Output" xfId="10" builtinId="21" customBuiltin="1"/>
    <cellStyle name="Percent 2" xfId="49" xr:uid="{00000000-0005-0000-0000-00002E000000}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workbookViewId="0">
      <selection activeCell="J9" sqref="J9"/>
    </sheetView>
  </sheetViews>
  <sheetFormatPr defaultRowHeight="14.25" x14ac:dyDescent="0.2"/>
  <cols>
    <col min="1" max="1" width="21.85546875" style="7" customWidth="1"/>
    <col min="2" max="2" width="22.28515625" style="7" customWidth="1"/>
    <col min="3" max="3" width="15.7109375" style="7" customWidth="1"/>
    <col min="4" max="4" width="15.85546875" style="7" customWidth="1"/>
    <col min="5" max="5" width="5.42578125" style="7" customWidth="1"/>
    <col min="6" max="6" width="4.5703125" style="9" customWidth="1"/>
    <col min="7" max="7" width="15" style="7" customWidth="1"/>
    <col min="8" max="8" width="6.42578125" style="7" customWidth="1"/>
    <col min="9" max="9" width="13.28515625" style="18" customWidth="1"/>
    <col min="10" max="10" width="30.85546875" style="7" bestFit="1" customWidth="1"/>
    <col min="11" max="16384" width="9.140625" style="7"/>
  </cols>
  <sheetData>
    <row r="1" spans="1:10" ht="15.75" x14ac:dyDescent="0.25">
      <c r="A1" s="16" t="s">
        <v>49</v>
      </c>
      <c r="B1" s="16"/>
      <c r="C1" s="16"/>
      <c r="D1" s="16"/>
      <c r="E1" s="16"/>
      <c r="F1" s="16"/>
      <c r="G1" s="16"/>
      <c r="H1" s="16"/>
      <c r="I1" s="16"/>
    </row>
    <row r="2" spans="1:10" ht="26.25" x14ac:dyDescent="0.4">
      <c r="A2" s="17" t="s">
        <v>45</v>
      </c>
      <c r="B2" s="17"/>
      <c r="C2" s="17"/>
      <c r="D2" s="17"/>
      <c r="E2" s="17"/>
      <c r="F2" s="17"/>
      <c r="G2" s="17"/>
      <c r="H2" s="17"/>
      <c r="I2" s="17"/>
    </row>
    <row r="3" spans="1:10" ht="48.75" customHeight="1" x14ac:dyDescent="0.25">
      <c r="D3" s="5" t="s">
        <v>46</v>
      </c>
      <c r="F3" s="8"/>
      <c r="G3" s="5" t="s">
        <v>47</v>
      </c>
      <c r="I3" s="5" t="s">
        <v>30</v>
      </c>
      <c r="J3" s="14" t="s">
        <v>39</v>
      </c>
    </row>
    <row r="5" spans="1:10" x14ac:dyDescent="0.2">
      <c r="D5" s="6"/>
      <c r="G5" s="6"/>
    </row>
    <row r="6" spans="1:10" x14ac:dyDescent="0.2">
      <c r="A6" s="7" t="s">
        <v>0</v>
      </c>
      <c r="B6" s="7" t="s">
        <v>50</v>
      </c>
      <c r="D6" s="4">
        <v>100000</v>
      </c>
      <c r="E6" s="4"/>
      <c r="F6" s="10"/>
      <c r="G6" s="4">
        <v>100000</v>
      </c>
      <c r="I6" s="18" t="s">
        <v>51</v>
      </c>
      <c r="J6" s="19" t="s">
        <v>48</v>
      </c>
    </row>
    <row r="7" spans="1:10" ht="15" x14ac:dyDescent="0.25">
      <c r="D7" s="3">
        <f>SUM(D6)</f>
        <v>100000</v>
      </c>
      <c r="E7" s="4"/>
      <c r="F7" s="11"/>
      <c r="G7" s="3">
        <f>SUM(G6)</f>
        <v>100000</v>
      </c>
    </row>
    <row r="8" spans="1:10" x14ac:dyDescent="0.2">
      <c r="D8" s="4"/>
      <c r="E8" s="4"/>
      <c r="F8" s="11"/>
      <c r="G8" s="4"/>
    </row>
    <row r="9" spans="1:10" x14ac:dyDescent="0.2">
      <c r="A9" s="7" t="s">
        <v>5</v>
      </c>
      <c r="D9" s="4">
        <v>0</v>
      </c>
      <c r="E9" s="4"/>
      <c r="F9" s="10"/>
      <c r="G9" s="4">
        <v>0</v>
      </c>
    </row>
    <row r="10" spans="1:10" ht="15" x14ac:dyDescent="0.25">
      <c r="D10" s="3">
        <f>SUM(D9)</f>
        <v>0</v>
      </c>
      <c r="E10" s="4"/>
      <c r="F10" s="11"/>
      <c r="G10" s="3">
        <f>SUM(G9)</f>
        <v>0</v>
      </c>
    </row>
    <row r="11" spans="1:10" x14ac:dyDescent="0.2">
      <c r="D11" s="4"/>
      <c r="E11" s="4"/>
      <c r="F11" s="11"/>
      <c r="G11" s="4"/>
    </row>
    <row r="12" spans="1:10" x14ac:dyDescent="0.2">
      <c r="A12" s="7" t="s">
        <v>1</v>
      </c>
      <c r="B12" s="7" t="s">
        <v>14</v>
      </c>
      <c r="C12" s="7" t="s">
        <v>25</v>
      </c>
      <c r="D12" s="4">
        <v>5000</v>
      </c>
      <c r="E12" s="4"/>
      <c r="F12" s="11"/>
      <c r="G12" s="4">
        <v>5000</v>
      </c>
      <c r="I12" s="18" t="s">
        <v>31</v>
      </c>
    </row>
    <row r="13" spans="1:10" x14ac:dyDescent="0.2">
      <c r="B13" s="7" t="s">
        <v>6</v>
      </c>
      <c r="C13" s="7" t="s">
        <v>15</v>
      </c>
      <c r="D13" s="4">
        <f>5*350</f>
        <v>1750</v>
      </c>
      <c r="E13" s="4"/>
      <c r="F13" s="11"/>
      <c r="G13" s="4">
        <f>5*350</f>
        <v>1750</v>
      </c>
      <c r="I13" s="18" t="s">
        <v>31</v>
      </c>
    </row>
    <row r="14" spans="1:10" x14ac:dyDescent="0.2">
      <c r="B14" s="7" t="s">
        <v>7</v>
      </c>
      <c r="C14" s="7" t="s">
        <v>22</v>
      </c>
      <c r="D14" s="4">
        <f>3*900</f>
        <v>2700</v>
      </c>
      <c r="E14" s="4"/>
      <c r="F14" s="11"/>
      <c r="G14" s="4">
        <f>3*900</f>
        <v>2700</v>
      </c>
      <c r="I14" s="18" t="s">
        <v>31</v>
      </c>
    </row>
    <row r="15" spans="1:10" x14ac:dyDescent="0.2">
      <c r="B15" s="7" t="s">
        <v>8</v>
      </c>
      <c r="C15" s="7" t="s">
        <v>36</v>
      </c>
      <c r="D15" s="15">
        <f>11*350</f>
        <v>3850</v>
      </c>
      <c r="E15" s="4"/>
      <c r="F15" s="11"/>
      <c r="G15" s="15">
        <f>11*350</f>
        <v>3850</v>
      </c>
      <c r="I15" s="18" t="s">
        <v>31</v>
      </c>
      <c r="J15" s="7" t="s">
        <v>40</v>
      </c>
    </row>
    <row r="16" spans="1:10" x14ac:dyDescent="0.2">
      <c r="B16" s="7" t="s">
        <v>23</v>
      </c>
      <c r="C16" s="7" t="s">
        <v>29</v>
      </c>
      <c r="D16" s="15">
        <f>4*100</f>
        <v>400</v>
      </c>
      <c r="E16" s="4"/>
      <c r="F16" s="11"/>
      <c r="G16" s="15">
        <f>4*100</f>
        <v>400</v>
      </c>
      <c r="I16" s="18" t="s">
        <v>31</v>
      </c>
    </row>
    <row r="17" spans="1:10" x14ac:dyDescent="0.2">
      <c r="B17" s="7" t="s">
        <v>37</v>
      </c>
      <c r="C17" s="7" t="s">
        <v>38</v>
      </c>
      <c r="D17" s="15">
        <f>3*300</f>
        <v>900</v>
      </c>
      <c r="E17" s="4"/>
      <c r="F17" s="11"/>
      <c r="G17" s="15">
        <f>3*300</f>
        <v>900</v>
      </c>
      <c r="I17" s="18" t="s">
        <v>31</v>
      </c>
      <c r="J17" s="7" t="s">
        <v>41</v>
      </c>
    </row>
    <row r="18" spans="1:10" x14ac:dyDescent="0.2">
      <c r="B18" s="7" t="s">
        <v>24</v>
      </c>
      <c r="C18" s="7" t="s">
        <v>26</v>
      </c>
      <c r="D18" s="4">
        <v>1100</v>
      </c>
      <c r="E18" s="4"/>
      <c r="F18" s="11"/>
      <c r="G18" s="4">
        <v>1100</v>
      </c>
      <c r="I18" s="18" t="s">
        <v>31</v>
      </c>
      <c r="J18" s="7" t="s">
        <v>42</v>
      </c>
    </row>
    <row r="19" spans="1:10" x14ac:dyDescent="0.2">
      <c r="B19" s="7" t="s">
        <v>17</v>
      </c>
      <c r="C19" s="7" t="s">
        <v>16</v>
      </c>
      <c r="D19" s="4">
        <f>3*358</f>
        <v>1074</v>
      </c>
      <c r="E19" s="4"/>
      <c r="F19" s="11"/>
      <c r="G19" s="4">
        <f>3*358</f>
        <v>1074</v>
      </c>
      <c r="I19" s="18" t="s">
        <v>31</v>
      </c>
    </row>
    <row r="20" spans="1:10" x14ac:dyDescent="0.2">
      <c r="B20" s="7" t="s">
        <v>18</v>
      </c>
      <c r="C20" s="7" t="s">
        <v>19</v>
      </c>
      <c r="D20" s="4">
        <f>4*400</f>
        <v>1600</v>
      </c>
      <c r="E20" s="4"/>
      <c r="F20" s="10"/>
      <c r="G20" s="4">
        <f>4*400</f>
        <v>1600</v>
      </c>
      <c r="I20" s="18" t="s">
        <v>31</v>
      </c>
    </row>
    <row r="21" spans="1:10" ht="15" x14ac:dyDescent="0.25">
      <c r="D21" s="3">
        <f>SUM(D12:D20)</f>
        <v>18374</v>
      </c>
      <c r="E21" s="4"/>
      <c r="F21" s="11"/>
      <c r="G21" s="3">
        <f>SUM(G12:G20)</f>
        <v>18374</v>
      </c>
    </row>
    <row r="22" spans="1:10" x14ac:dyDescent="0.2">
      <c r="D22" s="4"/>
      <c r="E22" s="4"/>
      <c r="F22" s="11"/>
      <c r="G22" s="4"/>
    </row>
    <row r="23" spans="1:10" x14ac:dyDescent="0.2">
      <c r="A23" s="7" t="s">
        <v>2</v>
      </c>
      <c r="B23" s="7" t="s">
        <v>27</v>
      </c>
      <c r="D23" s="4">
        <v>1500</v>
      </c>
      <c r="E23" s="4"/>
      <c r="F23" s="11"/>
      <c r="G23" s="4">
        <v>1500</v>
      </c>
    </row>
    <row r="24" spans="1:10" x14ac:dyDescent="0.2">
      <c r="B24" s="7" t="s">
        <v>9</v>
      </c>
      <c r="D24" s="4">
        <v>6072</v>
      </c>
      <c r="E24" s="4"/>
      <c r="F24" s="11"/>
      <c r="G24" s="4">
        <v>6072</v>
      </c>
    </row>
    <row r="25" spans="1:10" x14ac:dyDescent="0.2">
      <c r="B25" s="7" t="s">
        <v>10</v>
      </c>
      <c r="D25" s="4">
        <v>0</v>
      </c>
      <c r="E25" s="4"/>
      <c r="F25" s="10"/>
      <c r="G25" s="4">
        <v>0</v>
      </c>
    </row>
    <row r="26" spans="1:10" ht="15" x14ac:dyDescent="0.25">
      <c r="D26" s="3">
        <f>SUM(D23:D25)</f>
        <v>7572</v>
      </c>
      <c r="E26" s="4"/>
      <c r="F26" s="11"/>
      <c r="G26" s="3">
        <f>SUM(G23:G25)</f>
        <v>7572</v>
      </c>
    </row>
    <row r="27" spans="1:10" x14ac:dyDescent="0.2">
      <c r="D27" s="4"/>
      <c r="E27" s="4"/>
      <c r="F27" s="11"/>
      <c r="G27" s="4"/>
    </row>
    <row r="28" spans="1:10" x14ac:dyDescent="0.2">
      <c r="A28" s="7" t="s">
        <v>21</v>
      </c>
      <c r="D28" s="4">
        <v>5000</v>
      </c>
      <c r="E28" s="4"/>
      <c r="F28" s="11"/>
      <c r="G28" s="4">
        <v>5000</v>
      </c>
    </row>
    <row r="29" spans="1:10" ht="15" x14ac:dyDescent="0.25">
      <c r="D29" s="3">
        <f>SUM(D28)</f>
        <v>5000</v>
      </c>
      <c r="E29" s="4"/>
      <c r="F29" s="11"/>
      <c r="G29" s="3">
        <f>SUM(G28)</f>
        <v>5000</v>
      </c>
    </row>
    <row r="30" spans="1:10" x14ac:dyDescent="0.2">
      <c r="D30" s="4"/>
      <c r="E30" s="4"/>
      <c r="F30" s="11"/>
      <c r="G30" s="4"/>
    </row>
    <row r="31" spans="1:10" x14ac:dyDescent="0.2">
      <c r="A31" s="7" t="s">
        <v>3</v>
      </c>
      <c r="B31" s="7" t="s">
        <v>27</v>
      </c>
      <c r="C31" s="7" t="s">
        <v>11</v>
      </c>
      <c r="D31" s="4">
        <v>3500</v>
      </c>
      <c r="E31" s="4"/>
      <c r="F31" s="11"/>
      <c r="G31" s="4">
        <v>3500</v>
      </c>
      <c r="I31" s="18" t="s">
        <v>31</v>
      </c>
    </row>
    <row r="32" spans="1:10" x14ac:dyDescent="0.2">
      <c r="C32" s="7" t="s">
        <v>34</v>
      </c>
      <c r="D32" s="4">
        <v>633</v>
      </c>
      <c r="E32" s="4"/>
      <c r="F32" s="11"/>
      <c r="G32" s="4">
        <v>633</v>
      </c>
      <c r="I32" s="18" t="s">
        <v>35</v>
      </c>
    </row>
    <row r="33" spans="1:9" x14ac:dyDescent="0.2">
      <c r="B33" s="7" t="s">
        <v>9</v>
      </c>
      <c r="C33" s="7" t="s">
        <v>12</v>
      </c>
      <c r="D33" s="4">
        <f>760+170+70+4352+2801+1718+1096+1139+3188+3965+1771+4439+4788+95+336+216+390+888+74+3200+477+812</f>
        <v>36745</v>
      </c>
      <c r="E33" s="4"/>
      <c r="F33" s="11"/>
      <c r="G33" s="4">
        <f>760+170+70+4352+2801+1718+1096+1139+3188+3965+1771+4439+4788+95+336+216+390+888+74+3200+477+812</f>
        <v>36745</v>
      </c>
      <c r="I33" s="18" t="s">
        <v>31</v>
      </c>
    </row>
    <row r="34" spans="1:9" ht="15" x14ac:dyDescent="0.25">
      <c r="D34" s="3">
        <f>SUM(D31:D33)</f>
        <v>40878</v>
      </c>
      <c r="E34" s="4"/>
      <c r="F34" s="11"/>
      <c r="G34" s="3">
        <f>SUM(G31:G33)</f>
        <v>40878</v>
      </c>
    </row>
    <row r="35" spans="1:9" x14ac:dyDescent="0.2">
      <c r="D35" s="4"/>
      <c r="E35" s="4"/>
      <c r="F35" s="11"/>
      <c r="G35" s="4"/>
    </row>
    <row r="36" spans="1:9" x14ac:dyDescent="0.2">
      <c r="A36" s="7" t="s">
        <v>4</v>
      </c>
      <c r="B36" s="7" t="s">
        <v>20</v>
      </c>
      <c r="D36" s="4">
        <v>2000</v>
      </c>
      <c r="E36" s="4"/>
      <c r="F36" s="10"/>
      <c r="G36" s="4">
        <v>2000</v>
      </c>
    </row>
    <row r="37" spans="1:9" x14ac:dyDescent="0.2">
      <c r="B37" s="7" t="s">
        <v>32</v>
      </c>
      <c r="D37" s="13">
        <f>5477.5+1629+280+380+1809</f>
        <v>9575.5</v>
      </c>
      <c r="E37" s="4"/>
      <c r="F37" s="10"/>
      <c r="G37" s="13">
        <f>5477.5+1629+280+380+1809</f>
        <v>9575.5</v>
      </c>
      <c r="I37" s="18" t="s">
        <v>33</v>
      </c>
    </row>
    <row r="38" spans="1:9" ht="15" x14ac:dyDescent="0.25">
      <c r="D38" s="3">
        <f>SUM(D36:D37)</f>
        <v>11575.5</v>
      </c>
      <c r="E38" s="4"/>
      <c r="F38" s="11"/>
      <c r="G38" s="3">
        <f>SUM(G36:G37)</f>
        <v>11575.5</v>
      </c>
    </row>
    <row r="39" spans="1:9" x14ac:dyDescent="0.2">
      <c r="D39" s="4"/>
      <c r="E39" s="4"/>
      <c r="F39" s="11"/>
      <c r="G39" s="4"/>
    </row>
    <row r="40" spans="1:9" x14ac:dyDescent="0.2">
      <c r="A40" s="7" t="s">
        <v>13</v>
      </c>
      <c r="B40" s="7" t="s">
        <v>9</v>
      </c>
      <c r="D40" s="13">
        <f>6293+888+74+3200+477+812+860</f>
        <v>12604</v>
      </c>
      <c r="E40" s="4"/>
      <c r="F40" s="10"/>
      <c r="G40" s="13">
        <f>6293+888+74+3200+477+812+860</f>
        <v>12604</v>
      </c>
    </row>
    <row r="41" spans="1:9" ht="15" x14ac:dyDescent="0.25">
      <c r="D41" s="3">
        <f>SUM(D40:D40)</f>
        <v>12604</v>
      </c>
      <c r="E41" s="4"/>
      <c r="F41" s="11"/>
      <c r="G41" s="3">
        <f>SUM(G40:G40)</f>
        <v>12604</v>
      </c>
    </row>
    <row r="42" spans="1:9" x14ac:dyDescent="0.2">
      <c r="D42" s="4"/>
      <c r="E42" s="4"/>
      <c r="F42" s="11"/>
      <c r="G42" s="4"/>
    </row>
    <row r="43" spans="1:9" x14ac:dyDescent="0.2">
      <c r="D43" s="4"/>
      <c r="E43" s="4"/>
      <c r="F43" s="11"/>
      <c r="G43" s="15"/>
    </row>
    <row r="44" spans="1:9" x14ac:dyDescent="0.2">
      <c r="D44" s="4"/>
      <c r="E44" s="4"/>
      <c r="F44" s="11"/>
      <c r="G44" s="15"/>
    </row>
    <row r="45" spans="1:9" x14ac:dyDescent="0.2">
      <c r="D45" s="4"/>
      <c r="E45" s="4"/>
      <c r="F45" s="11"/>
      <c r="G45" s="15"/>
    </row>
    <row r="46" spans="1:9" x14ac:dyDescent="0.2">
      <c r="D46" s="4"/>
      <c r="E46" s="4"/>
      <c r="F46" s="11"/>
      <c r="G46" s="15"/>
    </row>
    <row r="47" spans="1:9" x14ac:dyDescent="0.2">
      <c r="A47" s="7" t="s">
        <v>43</v>
      </c>
      <c r="B47" s="7" t="s">
        <v>44</v>
      </c>
      <c r="D47" s="4">
        <v>1218</v>
      </c>
      <c r="E47" s="4"/>
      <c r="F47" s="11"/>
      <c r="G47" s="15">
        <v>1218</v>
      </c>
    </row>
    <row r="48" spans="1:9" x14ac:dyDescent="0.2">
      <c r="D48" s="4"/>
      <c r="E48" s="4"/>
      <c r="F48" s="11"/>
      <c r="G48" s="4"/>
    </row>
    <row r="49" spans="1:7" ht="15.75" thickBot="1" x14ac:dyDescent="0.3">
      <c r="A49" s="1" t="s">
        <v>28</v>
      </c>
      <c r="D49" s="2">
        <f>+D41+D38+D34+D29+D26+D21+D10+D7+D47</f>
        <v>197221.5</v>
      </c>
      <c r="E49" s="4"/>
      <c r="F49" s="12"/>
      <c r="G49" s="2">
        <f>+G41+G38+G34+G29+G26+G21+G10+G7+G43+G44+G45+G47</f>
        <v>197221.5</v>
      </c>
    </row>
    <row r="50" spans="1:7" ht="15" thickTop="1" x14ac:dyDescent="0.2"/>
  </sheetData>
  <mergeCells count="2">
    <mergeCell ref="A1:I1"/>
    <mergeCell ref="A2:I2"/>
  </mergeCells>
  <pageMargins left="0.22" right="0.21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Register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Taylor</dc:creator>
  <cp:lastModifiedBy>Amanda-Jayne Pike</cp:lastModifiedBy>
  <cp:lastPrinted>2019-05-18T08:07:49Z</cp:lastPrinted>
  <dcterms:created xsi:type="dcterms:W3CDTF">2014-04-02T10:47:30Z</dcterms:created>
  <dcterms:modified xsi:type="dcterms:W3CDTF">2020-06-01T11:07:51Z</dcterms:modified>
</cp:coreProperties>
</file>